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8025"/>
  </bookViews>
  <sheets>
    <sheet name="INVENTARIO DE COCINA" sheetId="1" r:id="rId1"/>
  </sheets>
  <definedNames>
    <definedName name="_xlnm.Print_Area" localSheetId="0">'INVENTARIO DE COCINA'!$A$1:$G$66</definedName>
    <definedName name="_xlnm.Print_Titles" localSheetId="0">'INVENTARIO DE COCINA'!$7:$9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/>
  <c r="F59"/>
  <c r="F58"/>
  <c r="F56"/>
  <c r="F55" l="1"/>
  <c r="E50"/>
  <c r="G50" s="1"/>
  <c r="E51"/>
  <c r="G51" s="1"/>
  <c r="E52"/>
  <c r="G52" s="1"/>
  <c r="E53"/>
  <c r="G53" s="1"/>
  <c r="E54"/>
  <c r="G54" s="1"/>
  <c r="E55"/>
  <c r="G55" s="1"/>
  <c r="E56"/>
  <c r="G56" s="1"/>
  <c r="E57"/>
  <c r="G57" s="1"/>
  <c r="E58"/>
  <c r="G58" s="1"/>
  <c r="E59"/>
  <c r="G59" s="1"/>
  <c r="F49"/>
  <c r="F48"/>
  <c r="E15"/>
  <c r="E28"/>
  <c r="F44"/>
  <c r="E44"/>
  <c r="E45"/>
  <c r="G45" s="1"/>
  <c r="E46"/>
  <c r="G46" s="1"/>
  <c r="E47"/>
  <c r="G47" s="1"/>
  <c r="E48"/>
  <c r="E49"/>
  <c r="F38"/>
  <c r="F39"/>
  <c r="F41"/>
  <c r="F43"/>
  <c r="G49" l="1"/>
  <c r="G48"/>
  <c r="G44"/>
  <c r="D14"/>
  <c r="E19"/>
  <c r="G19" s="1"/>
  <c r="E16"/>
  <c r="G16" s="1"/>
  <c r="E30"/>
  <c r="G30" s="1"/>
  <c r="E11"/>
  <c r="F11" s="1"/>
  <c r="E12"/>
  <c r="G12" s="1"/>
  <c r="E13"/>
  <c r="G13" s="1"/>
  <c r="E14"/>
  <c r="G14" s="1"/>
  <c r="E17"/>
  <c r="G17" s="1"/>
  <c r="E18"/>
  <c r="G18" s="1"/>
  <c r="E20"/>
  <c r="G20" s="1"/>
  <c r="E21"/>
  <c r="G21" s="1"/>
  <c r="E22"/>
  <c r="E23"/>
  <c r="G23" s="1"/>
  <c r="E24"/>
  <c r="G24" s="1"/>
  <c r="E25"/>
  <c r="E26"/>
  <c r="E27"/>
  <c r="E29"/>
  <c r="G29" s="1"/>
  <c r="E31"/>
  <c r="G31" s="1"/>
  <c r="E32"/>
  <c r="G32" s="1"/>
  <c r="E33"/>
  <c r="G33" s="1"/>
  <c r="E34"/>
  <c r="G34" s="1"/>
  <c r="E35"/>
  <c r="G35" s="1"/>
  <c r="E36"/>
  <c r="G36" s="1"/>
  <c r="E37"/>
  <c r="G37" s="1"/>
  <c r="E38"/>
  <c r="G38" s="1"/>
  <c r="E39"/>
  <c r="G39" s="1"/>
  <c r="E40"/>
  <c r="G40" s="1"/>
  <c r="E41"/>
  <c r="G41" s="1"/>
  <c r="E42"/>
  <c r="G42" s="1"/>
  <c r="E43"/>
  <c r="G43" s="1"/>
  <c r="E10"/>
  <c r="G10" s="1"/>
  <c r="G11" l="1"/>
  <c r="G22"/>
  <c r="G27"/>
  <c r="G15"/>
  <c r="G28"/>
  <c r="G26"/>
  <c r="G25"/>
</calcChain>
</file>

<file path=xl/sharedStrings.xml><?xml version="1.0" encoding="utf-8"?>
<sst xmlns="http://schemas.openxmlformats.org/spreadsheetml/2006/main" count="117" uniqueCount="87">
  <si>
    <t xml:space="preserve">                  Av. Isabel Aguiar #141, Herrera</t>
  </si>
  <si>
    <t>Sto. Dgo. Oeste</t>
  </si>
  <si>
    <t>809-560-6666</t>
  </si>
  <si>
    <t>CANTIDAD</t>
  </si>
  <si>
    <t>PRESENTACION</t>
  </si>
  <si>
    <t>DESCRIPCION</t>
  </si>
  <si>
    <t>VALOR SIN ITBIS</t>
  </si>
  <si>
    <t>PRECIO /S. ITBIS</t>
  </si>
  <si>
    <t>TOTAL</t>
  </si>
  <si>
    <t>ITBIS</t>
  </si>
  <si>
    <t>VALOR CON ITBIS</t>
  </si>
  <si>
    <t>FARDO 6/20</t>
  </si>
  <si>
    <t>GALLETA DE SODA HATUEY</t>
  </si>
  <si>
    <t>UNIDAD</t>
  </si>
  <si>
    <t>GUINEOS VERDES</t>
  </si>
  <si>
    <t>YUCA</t>
  </si>
  <si>
    <t>AJIES CUBANELA</t>
  </si>
  <si>
    <t>AJIES MORRON</t>
  </si>
  <si>
    <t>PLATANOS VERDES</t>
  </si>
  <si>
    <t>TOMATE DE ENSALADA</t>
  </si>
  <si>
    <t>REPOLLO</t>
  </si>
  <si>
    <t>SACO</t>
  </si>
  <si>
    <t>PAPA</t>
  </si>
  <si>
    <t>MANGO</t>
  </si>
  <si>
    <t>CEBOLLA</t>
  </si>
  <si>
    <t>INVENTARIO DE COCINA AL 31 DE OCTUBRE 2023</t>
  </si>
  <si>
    <t>LBS</t>
  </si>
  <si>
    <t>YAUTIA COCO</t>
  </si>
  <si>
    <t xml:space="preserve">YAUTIA BLANCA </t>
  </si>
  <si>
    <t>ÑAME</t>
  </si>
  <si>
    <t xml:space="preserve">SACO (110 LBS) </t>
  </si>
  <si>
    <t xml:space="preserve">SACO (50 LBS) </t>
  </si>
  <si>
    <t xml:space="preserve">ZANAHORIA </t>
  </si>
  <si>
    <t xml:space="preserve">AUYAMA </t>
  </si>
  <si>
    <t xml:space="preserve">SACO (68 LBS) </t>
  </si>
  <si>
    <t>BERENJENA</t>
  </si>
  <si>
    <t>AJIES GUSTOSO</t>
  </si>
  <si>
    <t>AJO</t>
  </si>
  <si>
    <t>(8 LBS)</t>
  </si>
  <si>
    <t>APIO</t>
  </si>
  <si>
    <t xml:space="preserve">(75 LBS) </t>
  </si>
  <si>
    <t>LECHOZA</t>
  </si>
  <si>
    <t>1/2.</t>
  </si>
  <si>
    <t>TOMATE BARCELO</t>
  </si>
  <si>
    <t>OREGANO</t>
  </si>
  <si>
    <t>CARNES DE CERDO</t>
  </si>
  <si>
    <t>CARNES DE RES</t>
  </si>
  <si>
    <t>LONGANIZA</t>
  </si>
  <si>
    <t>CARNE MOLIDA</t>
  </si>
  <si>
    <t>HIGADO DE RES</t>
  </si>
  <si>
    <t>(CAJA 2/250 OZ)</t>
  </si>
  <si>
    <t>ACEITE CRISOL JUMBO</t>
  </si>
  <si>
    <t>(CAJA 3/5 LT)</t>
  </si>
  <si>
    <t>ACEITE VERDE FIGARO</t>
  </si>
  <si>
    <t xml:space="preserve">SACO (125 LBS) </t>
  </si>
  <si>
    <t>ARROZ</t>
  </si>
  <si>
    <t>(CAJA 48/140 GRS)</t>
  </si>
  <si>
    <t>TUNA ROJA TROZO ACEITE VEGETAL</t>
  </si>
  <si>
    <t xml:space="preserve">AVENA ENERA </t>
  </si>
  <si>
    <t>AZUCAR CREMA</t>
  </si>
  <si>
    <t>(CAJA 3/480)</t>
  </si>
  <si>
    <t>SOPITA CALDO DOÑA GALLINA</t>
  </si>
  <si>
    <t>CANELA ENTERA</t>
  </si>
  <si>
    <t xml:space="preserve">(FARDO 20/350 GR) </t>
  </si>
  <si>
    <t xml:space="preserve">ESPIRALES DE COLORES PRINCESA </t>
  </si>
  <si>
    <t xml:space="preserve">(FARDO 10/1) </t>
  </si>
  <si>
    <t>FIDEO MILANO</t>
  </si>
  <si>
    <t xml:space="preserve">SACO (100 LBS) </t>
  </si>
  <si>
    <t xml:space="preserve">(CAJA 24/15 OZ) </t>
  </si>
  <si>
    <t xml:space="preserve">GUANDULES SIN COCO LA FAMOSA </t>
  </si>
  <si>
    <t xml:space="preserve">GUANDULES CON COCO LA FAMOSA </t>
  </si>
  <si>
    <t>HABICHUELAS NEGRA</t>
  </si>
  <si>
    <t>(CAJA 18/28 OZ)</t>
  </si>
  <si>
    <t>HARINA EL NEGRITO</t>
  </si>
  <si>
    <t>(CARTON 30/1)</t>
  </si>
  <si>
    <t>HUEVO</t>
  </si>
  <si>
    <t xml:space="preserve">(FUNDA 55 LB) </t>
  </si>
  <si>
    <t xml:space="preserve">LECHE EN POLVO </t>
  </si>
  <si>
    <t>(CAJA 48/315 GR)</t>
  </si>
  <si>
    <t>LECHE EVAPORADA CARNATION</t>
  </si>
  <si>
    <t>MAIZ DULCE LA FAMOSA</t>
  </si>
  <si>
    <t>SAL</t>
  </si>
  <si>
    <t>TRIGO</t>
  </si>
  <si>
    <t>(CAJA 6/1 GL)</t>
  </si>
  <si>
    <t>VAINILLA NEGRA</t>
  </si>
  <si>
    <t>(CAJA 12/700 ML)</t>
  </si>
  <si>
    <t>VINO PARA COCINAR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</si>
</sst>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9"/>
      <color theme="4"/>
      <name val="Calibri Light"/>
      <family val="2"/>
      <scheme val="major"/>
    </font>
    <font>
      <b/>
      <i/>
      <sz val="9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/>
    <xf numFmtId="43" fontId="6" fillId="0" borderId="10" xfId="1" applyFont="1" applyBorder="1"/>
    <xf numFmtId="0" fontId="6" fillId="0" borderId="11" xfId="0" applyFont="1" applyBorder="1"/>
    <xf numFmtId="43" fontId="6" fillId="0" borderId="11" xfId="1" applyFont="1" applyBorder="1"/>
    <xf numFmtId="0" fontId="6" fillId="0" borderId="12" xfId="0" applyFont="1" applyFill="1" applyBorder="1"/>
    <xf numFmtId="0" fontId="6" fillId="3" borderId="11" xfId="0" applyFont="1" applyFill="1" applyBorder="1"/>
    <xf numFmtId="43" fontId="6" fillId="3" borderId="11" xfId="1" applyFont="1" applyFill="1" applyBorder="1"/>
    <xf numFmtId="43" fontId="0" fillId="0" borderId="0" xfId="0" applyNumberFormat="1"/>
    <xf numFmtId="0" fontId="6" fillId="0" borderId="11" xfId="0" applyFont="1" applyFill="1" applyBorder="1"/>
    <xf numFmtId="0" fontId="6" fillId="0" borderId="10" xfId="0" applyFont="1" applyFill="1" applyBorder="1"/>
    <xf numFmtId="43" fontId="6" fillId="0" borderId="11" xfId="1" applyFont="1" applyFill="1" applyBorder="1"/>
    <xf numFmtId="43" fontId="6" fillId="0" borderId="10" xfId="1" applyFont="1" applyFill="1" applyBorder="1"/>
    <xf numFmtId="0" fontId="0" fillId="0" borderId="0" xfId="0" applyFill="1"/>
    <xf numFmtId="16" fontId="6" fillId="0" borderId="11" xfId="0" applyNumberFormat="1" applyFont="1" applyFill="1" applyBorder="1" applyAlignment="1">
      <alignment horizontal="right"/>
    </xf>
    <xf numFmtId="43" fontId="0" fillId="0" borderId="0" xfId="0" applyNumberFormat="1" applyFill="1"/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  <xf numFmtId="44" fontId="7" fillId="4" borderId="10" xfId="2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50800</xdr:rowOff>
    </xdr:from>
    <xdr:to>
      <xdr:col>2</xdr:col>
      <xdr:colOff>295148</xdr:colOff>
      <xdr:row>4</xdr:row>
      <xdr:rowOff>171450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0050" y="241300"/>
          <a:ext cx="1847723" cy="692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219075</xdr:colOff>
      <xdr:row>0</xdr:row>
      <xdr:rowOff>114300</xdr:rowOff>
    </xdr:from>
    <xdr:to>
      <xdr:col>2</xdr:col>
      <xdr:colOff>156210</xdr:colOff>
      <xdr:row>0</xdr:row>
      <xdr:rowOff>116721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52525" y="114300"/>
          <a:ext cx="1790700" cy="5266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466726</xdr:colOff>
      <xdr:row>60</xdr:row>
      <xdr:rowOff>0</xdr:rowOff>
    </xdr:from>
    <xdr:to>
      <xdr:col>1</xdr:col>
      <xdr:colOff>911324</xdr:colOff>
      <xdr:row>65</xdr:row>
      <xdr:rowOff>114300</xdr:rowOff>
    </xdr:to>
    <xdr:pic>
      <xdr:nvPicPr>
        <xdr:cNvPr id="4" name="3 Imagen" descr="FIRMA INOCENCI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6726" y="9353550"/>
          <a:ext cx="1263748" cy="1066800"/>
        </a:xfrm>
        <a:prstGeom prst="rect">
          <a:avLst/>
        </a:prstGeom>
      </xdr:spPr>
    </xdr:pic>
    <xdr:clientData/>
  </xdr:twoCellAnchor>
  <xdr:twoCellAnchor editAs="oneCell">
    <xdr:from>
      <xdr:col>2</xdr:col>
      <xdr:colOff>1343025</xdr:colOff>
      <xdr:row>60</xdr:row>
      <xdr:rowOff>38100</xdr:rowOff>
    </xdr:from>
    <xdr:to>
      <xdr:col>3</xdr:col>
      <xdr:colOff>750818</xdr:colOff>
      <xdr:row>65</xdr:row>
      <xdr:rowOff>161925</xdr:rowOff>
    </xdr:to>
    <xdr:pic>
      <xdr:nvPicPr>
        <xdr:cNvPr id="5" name="4 Imagen" descr="FIRMA YUDELKIS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95650" y="9391650"/>
          <a:ext cx="116991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O60"/>
  <sheetViews>
    <sheetView tabSelected="1" workbookViewId="0">
      <selection activeCell="D9" sqref="D9"/>
    </sheetView>
  </sheetViews>
  <sheetFormatPr baseColWidth="10" defaultRowHeight="15"/>
  <cols>
    <col min="1" max="1" width="12.28515625" customWidth="1"/>
    <col min="2" max="2" width="17" customWidth="1"/>
    <col min="3" max="3" width="26.42578125" customWidth="1"/>
    <col min="4" max="4" width="11.42578125" customWidth="1"/>
    <col min="5" max="5" width="9.85546875" bestFit="1" customWidth="1"/>
    <col min="6" max="6" width="9" customWidth="1"/>
    <col min="7" max="7" width="11.85546875" customWidth="1"/>
    <col min="8" max="8" width="8" customWidth="1"/>
    <col min="9" max="9" width="6.7109375" customWidth="1"/>
    <col min="10" max="10" width="6.28515625" customWidth="1"/>
    <col min="11" max="11" width="4.85546875" customWidth="1"/>
    <col min="12" max="12" width="5.5703125" customWidth="1"/>
    <col min="13" max="13" width="5.85546875" customWidth="1"/>
    <col min="14" max="14" width="6.140625" customWidth="1"/>
    <col min="15" max="15" width="6.85546875" customWidth="1"/>
    <col min="16" max="16" width="8.85546875" customWidth="1"/>
    <col min="17" max="17" width="5.42578125" customWidth="1"/>
    <col min="18" max="18" width="6.7109375" customWidth="1"/>
    <col min="19" max="19" width="7.42578125" customWidth="1"/>
    <col min="20" max="20" width="6" customWidth="1"/>
    <col min="21" max="21" width="7.140625" customWidth="1"/>
    <col min="22" max="22" width="5.42578125" customWidth="1"/>
    <col min="23" max="23" width="6.7109375" customWidth="1"/>
    <col min="24" max="24" width="5.7109375" customWidth="1"/>
    <col min="25" max="25" width="8.140625" customWidth="1"/>
    <col min="26" max="26" width="5.7109375" customWidth="1"/>
    <col min="27" max="27" width="7.28515625" customWidth="1"/>
    <col min="28" max="29" width="6.42578125" customWidth="1"/>
    <col min="30" max="30" width="6" customWidth="1"/>
    <col min="31" max="31" width="5.42578125" customWidth="1"/>
    <col min="32" max="32" width="6" customWidth="1"/>
    <col min="33" max="33" width="4.7109375" customWidth="1"/>
    <col min="34" max="34" width="5.5703125" customWidth="1"/>
    <col min="35" max="35" width="12.28515625" customWidth="1"/>
    <col min="36" max="36" width="5.85546875" customWidth="1"/>
    <col min="37" max="37" width="6.28515625" customWidth="1"/>
    <col min="38" max="38" width="5.28515625" customWidth="1"/>
    <col min="39" max="40" width="5" customWidth="1"/>
    <col min="41" max="41" width="13.28515625" customWidth="1"/>
  </cols>
  <sheetData>
    <row r="2" spans="1:41">
      <c r="D2" s="1"/>
      <c r="E2" s="2"/>
    </row>
    <row r="3" spans="1:41">
      <c r="B3" s="27"/>
      <c r="C3" s="27"/>
      <c r="D3" s="27"/>
      <c r="E3" s="27"/>
    </row>
    <row r="4" spans="1:41">
      <c r="B4" s="28" t="s">
        <v>0</v>
      </c>
      <c r="C4" s="28"/>
      <c r="D4" s="28"/>
      <c r="E4" s="28"/>
    </row>
    <row r="5" spans="1:41">
      <c r="B5" s="28" t="s">
        <v>1</v>
      </c>
      <c r="C5" s="28"/>
      <c r="D5" s="28"/>
      <c r="E5" s="28"/>
    </row>
    <row r="6" spans="1:41">
      <c r="B6" s="29" t="s">
        <v>2</v>
      </c>
      <c r="C6" s="29"/>
      <c r="D6" s="29"/>
      <c r="E6" s="29"/>
    </row>
    <row r="7" spans="1:41" ht="15" customHeight="1" thickBot="1">
      <c r="A7" s="30" t="s">
        <v>25</v>
      </c>
      <c r="B7" s="30"/>
      <c r="C7" s="30"/>
      <c r="D7" s="30"/>
      <c r="E7" s="30"/>
      <c r="F7" s="30"/>
      <c r="G7" s="30"/>
    </row>
    <row r="8" spans="1:41" ht="15" customHeight="1" thickBot="1">
      <c r="A8" s="20" t="s">
        <v>3</v>
      </c>
      <c r="B8" s="22" t="s">
        <v>4</v>
      </c>
      <c r="C8" s="24" t="s">
        <v>5</v>
      </c>
      <c r="D8" s="25" t="s">
        <v>6</v>
      </c>
      <c r="E8" s="26"/>
      <c r="F8" s="25" t="s">
        <v>10</v>
      </c>
      <c r="G8" s="2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1.5" customHeight="1" thickBot="1">
      <c r="A9" s="21" t="s">
        <v>3</v>
      </c>
      <c r="B9" s="23" t="s">
        <v>4</v>
      </c>
      <c r="C9" s="23"/>
      <c r="D9" s="4" t="s">
        <v>7</v>
      </c>
      <c r="E9" s="4" t="s">
        <v>8</v>
      </c>
      <c r="F9" s="4" t="s">
        <v>9</v>
      </c>
      <c r="G9" s="4" t="s">
        <v>8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>
      <c r="A10" s="5">
        <v>150</v>
      </c>
      <c r="B10" s="5" t="s">
        <v>26</v>
      </c>
      <c r="C10" s="5" t="s">
        <v>27</v>
      </c>
      <c r="D10" s="6">
        <v>65</v>
      </c>
      <c r="E10" s="6">
        <f>+A10*D10</f>
        <v>9750</v>
      </c>
      <c r="F10" s="6">
        <v>0</v>
      </c>
      <c r="G10" s="6">
        <f>+E10+F10</f>
        <v>9750</v>
      </c>
    </row>
    <row r="11" spans="1:41">
      <c r="A11" s="7">
        <v>10</v>
      </c>
      <c r="B11" s="5" t="s">
        <v>11</v>
      </c>
      <c r="C11" s="7" t="s">
        <v>12</v>
      </c>
      <c r="D11" s="8">
        <v>1400</v>
      </c>
      <c r="E11" s="6">
        <f t="shared" ref="E11:E59" si="0">+A11*D11</f>
        <v>14000</v>
      </c>
      <c r="F11" s="8">
        <f>+E11*18%</f>
        <v>2520</v>
      </c>
      <c r="G11" s="6">
        <f t="shared" ref="G11:G59" si="1">+E11+F11</f>
        <v>16520</v>
      </c>
    </row>
    <row r="12" spans="1:41">
      <c r="A12" s="7">
        <v>150</v>
      </c>
      <c r="B12" s="5" t="s">
        <v>26</v>
      </c>
      <c r="C12" s="7" t="s">
        <v>28</v>
      </c>
      <c r="D12" s="8">
        <v>65</v>
      </c>
      <c r="E12" s="6">
        <f t="shared" si="0"/>
        <v>9750</v>
      </c>
      <c r="F12" s="8">
        <v>0</v>
      </c>
      <c r="G12" s="6">
        <f t="shared" si="1"/>
        <v>9750</v>
      </c>
    </row>
    <row r="13" spans="1:41">
      <c r="A13" s="7">
        <v>100</v>
      </c>
      <c r="B13" s="5" t="s">
        <v>26</v>
      </c>
      <c r="C13" s="7" t="s">
        <v>29</v>
      </c>
      <c r="D13" s="8">
        <v>42</v>
      </c>
      <c r="E13" s="6">
        <f t="shared" si="0"/>
        <v>4200</v>
      </c>
      <c r="F13" s="8">
        <v>0</v>
      </c>
      <c r="G13" s="6">
        <f t="shared" si="1"/>
        <v>4200</v>
      </c>
    </row>
    <row r="14" spans="1:41" s="17" customFormat="1">
      <c r="A14" s="13">
        <v>1</v>
      </c>
      <c r="B14" s="14" t="s">
        <v>30</v>
      </c>
      <c r="C14" s="13" t="s">
        <v>22</v>
      </c>
      <c r="D14" s="15">
        <f>2300+300</f>
        <v>2600</v>
      </c>
      <c r="E14" s="16">
        <f t="shared" si="0"/>
        <v>2600</v>
      </c>
      <c r="F14" s="15">
        <v>0</v>
      </c>
      <c r="G14" s="16">
        <f t="shared" si="1"/>
        <v>2600</v>
      </c>
    </row>
    <row r="15" spans="1:41" s="17" customFormat="1">
      <c r="A15" s="13">
        <v>1</v>
      </c>
      <c r="B15" s="14" t="s">
        <v>31</v>
      </c>
      <c r="C15" s="13" t="s">
        <v>32</v>
      </c>
      <c r="D15" s="15">
        <v>23</v>
      </c>
      <c r="E15" s="16">
        <f>23*50</f>
        <v>1150</v>
      </c>
      <c r="F15" s="15"/>
      <c r="G15" s="16">
        <f t="shared" si="1"/>
        <v>1150</v>
      </c>
    </row>
    <row r="16" spans="1:41">
      <c r="A16" s="7">
        <v>50</v>
      </c>
      <c r="B16" s="5" t="s">
        <v>26</v>
      </c>
      <c r="C16" s="7" t="s">
        <v>33</v>
      </c>
      <c r="D16" s="8">
        <v>35</v>
      </c>
      <c r="E16" s="6">
        <f>+A16*D16</f>
        <v>1750</v>
      </c>
      <c r="F16" s="8">
        <v>0</v>
      </c>
      <c r="G16" s="6">
        <f t="shared" si="1"/>
        <v>1750</v>
      </c>
    </row>
    <row r="17" spans="1:8">
      <c r="A17" s="7">
        <v>10</v>
      </c>
      <c r="B17" s="5" t="s">
        <v>13</v>
      </c>
      <c r="C17" s="7" t="s">
        <v>20</v>
      </c>
      <c r="D17" s="8">
        <v>90</v>
      </c>
      <c r="E17" s="6">
        <f t="shared" si="0"/>
        <v>900</v>
      </c>
      <c r="F17" s="8">
        <v>0</v>
      </c>
      <c r="G17" s="6">
        <f t="shared" si="1"/>
        <v>900</v>
      </c>
    </row>
    <row r="18" spans="1:8">
      <c r="A18" s="7">
        <v>100</v>
      </c>
      <c r="B18" s="5" t="s">
        <v>26</v>
      </c>
      <c r="C18" s="7" t="s">
        <v>15</v>
      </c>
      <c r="D18" s="8">
        <v>26</v>
      </c>
      <c r="E18" s="6">
        <f t="shared" si="0"/>
        <v>2600</v>
      </c>
      <c r="F18" s="8">
        <v>0</v>
      </c>
      <c r="G18" s="6">
        <f>+E18+F18</f>
        <v>2600</v>
      </c>
    </row>
    <row r="19" spans="1:8" s="17" customFormat="1">
      <c r="A19" s="18" t="s">
        <v>42</v>
      </c>
      <c r="B19" s="14" t="s">
        <v>34</v>
      </c>
      <c r="C19" s="13" t="s">
        <v>35</v>
      </c>
      <c r="D19" s="15">
        <v>25</v>
      </c>
      <c r="E19" s="16">
        <f>25*68</f>
        <v>1700</v>
      </c>
      <c r="F19" s="15">
        <v>0</v>
      </c>
      <c r="G19" s="16">
        <f>+E19+F19</f>
        <v>1700</v>
      </c>
    </row>
    <row r="20" spans="1:8">
      <c r="A20" s="7">
        <v>600</v>
      </c>
      <c r="B20" s="7" t="s">
        <v>13</v>
      </c>
      <c r="C20" s="7" t="s">
        <v>14</v>
      </c>
      <c r="D20" s="8">
        <v>6</v>
      </c>
      <c r="E20" s="6">
        <f t="shared" si="0"/>
        <v>3600</v>
      </c>
      <c r="F20" s="8">
        <v>0</v>
      </c>
      <c r="G20" s="6">
        <f t="shared" si="1"/>
        <v>3600</v>
      </c>
    </row>
    <row r="21" spans="1:8">
      <c r="A21" s="7">
        <v>600</v>
      </c>
      <c r="B21" s="7" t="s">
        <v>13</v>
      </c>
      <c r="C21" s="7" t="s">
        <v>18</v>
      </c>
      <c r="D21" s="8">
        <v>20</v>
      </c>
      <c r="E21" s="6">
        <f t="shared" si="0"/>
        <v>12000</v>
      </c>
      <c r="F21" s="8">
        <v>0</v>
      </c>
      <c r="G21" s="6">
        <f t="shared" si="1"/>
        <v>12000</v>
      </c>
    </row>
    <row r="22" spans="1:8">
      <c r="A22" s="7">
        <v>5</v>
      </c>
      <c r="B22" s="5" t="s">
        <v>26</v>
      </c>
      <c r="C22" s="7" t="s">
        <v>36</v>
      </c>
      <c r="D22" s="8">
        <v>70</v>
      </c>
      <c r="E22" s="6">
        <f t="shared" si="0"/>
        <v>350</v>
      </c>
      <c r="F22" s="8">
        <v>0</v>
      </c>
      <c r="G22" s="6">
        <f t="shared" si="1"/>
        <v>350</v>
      </c>
    </row>
    <row r="23" spans="1:8">
      <c r="A23" s="7">
        <v>20</v>
      </c>
      <c r="B23" s="7" t="s">
        <v>26</v>
      </c>
      <c r="C23" s="7" t="s">
        <v>16</v>
      </c>
      <c r="D23" s="8">
        <v>40</v>
      </c>
      <c r="E23" s="6">
        <f t="shared" si="0"/>
        <v>800</v>
      </c>
      <c r="F23" s="8">
        <v>0</v>
      </c>
      <c r="G23" s="6">
        <f t="shared" si="1"/>
        <v>800</v>
      </c>
    </row>
    <row r="24" spans="1:8">
      <c r="A24" s="7">
        <v>30</v>
      </c>
      <c r="B24" s="7" t="s">
        <v>26</v>
      </c>
      <c r="C24" s="7" t="s">
        <v>17</v>
      </c>
      <c r="D24" s="8">
        <v>75</v>
      </c>
      <c r="E24" s="6">
        <f t="shared" si="0"/>
        <v>2250</v>
      </c>
      <c r="F24" s="8">
        <v>0</v>
      </c>
      <c r="G24" s="6">
        <f t="shared" si="1"/>
        <v>2250</v>
      </c>
    </row>
    <row r="25" spans="1:8" s="17" customFormat="1">
      <c r="A25" s="13">
        <v>1</v>
      </c>
      <c r="B25" s="13" t="s">
        <v>21</v>
      </c>
      <c r="C25" s="13" t="s">
        <v>24</v>
      </c>
      <c r="D25" s="15">
        <v>1825</v>
      </c>
      <c r="E25" s="16">
        <f t="shared" si="0"/>
        <v>1825</v>
      </c>
      <c r="F25" s="15"/>
      <c r="G25" s="16">
        <f t="shared" si="1"/>
        <v>1825</v>
      </c>
      <c r="H25" s="19"/>
    </row>
    <row r="26" spans="1:8">
      <c r="A26" s="7">
        <v>1</v>
      </c>
      <c r="B26" s="7" t="s">
        <v>21</v>
      </c>
      <c r="C26" s="7" t="s">
        <v>37</v>
      </c>
      <c r="D26" s="8">
        <v>2500</v>
      </c>
      <c r="E26" s="6">
        <f t="shared" si="0"/>
        <v>2500</v>
      </c>
      <c r="F26" s="8">
        <v>0</v>
      </c>
      <c r="G26" s="6">
        <f t="shared" si="1"/>
        <v>2500</v>
      </c>
    </row>
    <row r="27" spans="1:8">
      <c r="A27" s="7">
        <v>4</v>
      </c>
      <c r="B27" s="7" t="s">
        <v>38</v>
      </c>
      <c r="C27" s="7" t="s">
        <v>39</v>
      </c>
      <c r="D27" s="8">
        <v>35</v>
      </c>
      <c r="E27" s="6">
        <f t="shared" si="0"/>
        <v>140</v>
      </c>
      <c r="F27" s="8">
        <v>0</v>
      </c>
      <c r="G27" s="6">
        <f t="shared" si="1"/>
        <v>140</v>
      </c>
      <c r="H27" s="12"/>
    </row>
    <row r="28" spans="1:8">
      <c r="A28" s="7">
        <v>15</v>
      </c>
      <c r="B28" s="7" t="s">
        <v>40</v>
      </c>
      <c r="C28" s="7" t="s">
        <v>41</v>
      </c>
      <c r="D28" s="8">
        <v>75</v>
      </c>
      <c r="E28" s="6">
        <f>+A28*D28</f>
        <v>1125</v>
      </c>
      <c r="F28" s="8">
        <v>0</v>
      </c>
      <c r="G28" s="6">
        <f t="shared" si="1"/>
        <v>1125</v>
      </c>
    </row>
    <row r="29" spans="1:8">
      <c r="A29" s="7">
        <v>25</v>
      </c>
      <c r="B29" s="7" t="s">
        <v>13</v>
      </c>
      <c r="C29" s="7" t="s">
        <v>23</v>
      </c>
      <c r="D29" s="8">
        <v>40</v>
      </c>
      <c r="E29" s="6">
        <f t="shared" si="0"/>
        <v>1000</v>
      </c>
      <c r="F29" s="8">
        <v>0</v>
      </c>
      <c r="G29" s="6">
        <f t="shared" si="1"/>
        <v>1000</v>
      </c>
    </row>
    <row r="30" spans="1:8">
      <c r="A30" s="7">
        <v>30</v>
      </c>
      <c r="B30" s="7" t="s">
        <v>26</v>
      </c>
      <c r="C30" s="7" t="s">
        <v>19</v>
      </c>
      <c r="D30" s="8">
        <v>40</v>
      </c>
      <c r="E30" s="6">
        <f>+A30*D30</f>
        <v>1200</v>
      </c>
      <c r="F30" s="8">
        <v>0</v>
      </c>
      <c r="G30" s="6">
        <f t="shared" si="1"/>
        <v>1200</v>
      </c>
    </row>
    <row r="31" spans="1:8">
      <c r="A31" s="7">
        <v>20</v>
      </c>
      <c r="B31" s="7" t="s">
        <v>26</v>
      </c>
      <c r="C31" s="7" t="s">
        <v>43</v>
      </c>
      <c r="D31" s="8">
        <v>40</v>
      </c>
      <c r="E31" s="6">
        <f t="shared" si="0"/>
        <v>800</v>
      </c>
      <c r="F31" s="8">
        <v>0</v>
      </c>
      <c r="G31" s="6">
        <f t="shared" si="1"/>
        <v>800</v>
      </c>
    </row>
    <row r="32" spans="1:8">
      <c r="A32" s="7">
        <v>10</v>
      </c>
      <c r="B32" s="7" t="s">
        <v>26</v>
      </c>
      <c r="C32" s="7" t="s">
        <v>44</v>
      </c>
      <c r="D32" s="8">
        <v>65</v>
      </c>
      <c r="E32" s="6">
        <f t="shared" si="0"/>
        <v>650</v>
      </c>
      <c r="F32" s="8">
        <v>0</v>
      </c>
      <c r="G32" s="6">
        <f t="shared" si="1"/>
        <v>650</v>
      </c>
    </row>
    <row r="33" spans="1:7">
      <c r="A33" s="7">
        <v>150</v>
      </c>
      <c r="B33" s="7" t="s">
        <v>26</v>
      </c>
      <c r="C33" s="7" t="s">
        <v>45</v>
      </c>
      <c r="D33" s="8">
        <v>153.9</v>
      </c>
      <c r="E33" s="6">
        <f t="shared" si="0"/>
        <v>23085</v>
      </c>
      <c r="F33" s="8">
        <v>0</v>
      </c>
      <c r="G33" s="6">
        <f t="shared" si="1"/>
        <v>23085</v>
      </c>
    </row>
    <row r="34" spans="1:7">
      <c r="A34" s="7">
        <v>150</v>
      </c>
      <c r="B34" s="7" t="s">
        <v>26</v>
      </c>
      <c r="C34" s="7" t="s">
        <v>46</v>
      </c>
      <c r="D34" s="8">
        <v>176.7</v>
      </c>
      <c r="E34" s="6">
        <f t="shared" si="0"/>
        <v>26505</v>
      </c>
      <c r="F34" s="8">
        <v>0</v>
      </c>
      <c r="G34" s="6">
        <f t="shared" si="1"/>
        <v>26505</v>
      </c>
    </row>
    <row r="35" spans="1:7">
      <c r="A35" s="7">
        <v>50</v>
      </c>
      <c r="B35" s="7" t="s">
        <v>26</v>
      </c>
      <c r="C35" s="7" t="s">
        <v>47</v>
      </c>
      <c r="D35" s="8">
        <v>200</v>
      </c>
      <c r="E35" s="6">
        <f t="shared" si="0"/>
        <v>10000</v>
      </c>
      <c r="F35" s="8">
        <v>0</v>
      </c>
      <c r="G35" s="6">
        <f t="shared" si="1"/>
        <v>10000</v>
      </c>
    </row>
    <row r="36" spans="1:7">
      <c r="A36" s="7">
        <v>100</v>
      </c>
      <c r="B36" s="9" t="s">
        <v>26</v>
      </c>
      <c r="C36" s="7" t="s">
        <v>48</v>
      </c>
      <c r="D36" s="8">
        <v>176.7</v>
      </c>
      <c r="E36" s="6">
        <f t="shared" si="0"/>
        <v>17670</v>
      </c>
      <c r="F36" s="8">
        <v>0</v>
      </c>
      <c r="G36" s="6">
        <f t="shared" si="1"/>
        <v>17670</v>
      </c>
    </row>
    <row r="37" spans="1:7">
      <c r="A37" s="7">
        <v>50</v>
      </c>
      <c r="B37" s="7" t="s">
        <v>26</v>
      </c>
      <c r="C37" s="7" t="s">
        <v>49</v>
      </c>
      <c r="D37" s="8">
        <v>136.80000000000001</v>
      </c>
      <c r="E37" s="6">
        <f t="shared" si="0"/>
        <v>6840.0000000000009</v>
      </c>
      <c r="F37" s="8">
        <v>0</v>
      </c>
      <c r="G37" s="6">
        <f t="shared" si="1"/>
        <v>6840.0000000000009</v>
      </c>
    </row>
    <row r="38" spans="1:7">
      <c r="A38" s="7">
        <v>4</v>
      </c>
      <c r="B38" s="7" t="s">
        <v>50</v>
      </c>
      <c r="C38" s="7" t="s">
        <v>51</v>
      </c>
      <c r="D38" s="8">
        <v>2656.2</v>
      </c>
      <c r="E38" s="6">
        <f t="shared" si="0"/>
        <v>10624.8</v>
      </c>
      <c r="F38" s="8">
        <f>+D38*16%</f>
        <v>424.99199999999996</v>
      </c>
      <c r="G38" s="6">
        <f t="shared" si="1"/>
        <v>11049.791999999999</v>
      </c>
    </row>
    <row r="39" spans="1:7">
      <c r="A39" s="7">
        <v>1</v>
      </c>
      <c r="B39" s="7" t="s">
        <v>52</v>
      </c>
      <c r="C39" s="7" t="s">
        <v>53</v>
      </c>
      <c r="D39" s="8">
        <v>11172</v>
      </c>
      <c r="E39" s="6">
        <f t="shared" si="0"/>
        <v>11172</v>
      </c>
      <c r="F39" s="8">
        <f>11172*18%</f>
        <v>2010.96</v>
      </c>
      <c r="G39" s="6">
        <f t="shared" si="1"/>
        <v>13182.96</v>
      </c>
    </row>
    <row r="40" spans="1:7">
      <c r="A40" s="7">
        <v>5</v>
      </c>
      <c r="B40" s="14" t="s">
        <v>54</v>
      </c>
      <c r="C40" s="7" t="s">
        <v>55</v>
      </c>
      <c r="D40" s="8">
        <v>4400</v>
      </c>
      <c r="E40" s="6">
        <f t="shared" si="0"/>
        <v>22000</v>
      </c>
      <c r="F40" s="8">
        <v>0</v>
      </c>
      <c r="G40" s="6">
        <f t="shared" si="1"/>
        <v>22000</v>
      </c>
    </row>
    <row r="41" spans="1:7">
      <c r="A41" s="7">
        <v>4</v>
      </c>
      <c r="B41" s="7" t="s">
        <v>56</v>
      </c>
      <c r="C41" s="7" t="s">
        <v>57</v>
      </c>
      <c r="D41" s="8">
        <v>2451</v>
      </c>
      <c r="E41" s="6">
        <f t="shared" si="0"/>
        <v>9804</v>
      </c>
      <c r="F41" s="8">
        <f>+D41*18%</f>
        <v>441.18</v>
      </c>
      <c r="G41" s="6">
        <f t="shared" si="1"/>
        <v>10245.18</v>
      </c>
    </row>
    <row r="42" spans="1:7" s="17" customFormat="1">
      <c r="A42" s="13">
        <v>1</v>
      </c>
      <c r="B42" s="14" t="s">
        <v>67</v>
      </c>
      <c r="C42" s="13" t="s">
        <v>58</v>
      </c>
      <c r="D42" s="15">
        <v>1824</v>
      </c>
      <c r="E42" s="16">
        <f t="shared" si="0"/>
        <v>1824</v>
      </c>
      <c r="F42" s="15"/>
      <c r="G42" s="16">
        <f t="shared" si="1"/>
        <v>1824</v>
      </c>
    </row>
    <row r="43" spans="1:7">
      <c r="A43" s="7">
        <v>2</v>
      </c>
      <c r="B43" s="14" t="s">
        <v>54</v>
      </c>
      <c r="C43" s="7" t="s">
        <v>59</v>
      </c>
      <c r="D43" s="8">
        <v>3591</v>
      </c>
      <c r="E43" s="6">
        <f t="shared" si="0"/>
        <v>7182</v>
      </c>
      <c r="F43" s="8">
        <f>3591*16%</f>
        <v>574.56000000000006</v>
      </c>
      <c r="G43" s="6">
        <f t="shared" si="1"/>
        <v>7756.56</v>
      </c>
    </row>
    <row r="44" spans="1:7">
      <c r="A44" s="7">
        <v>1</v>
      </c>
      <c r="B44" s="14" t="s">
        <v>60</v>
      </c>
      <c r="C44" s="7" t="s">
        <v>61</v>
      </c>
      <c r="D44" s="8">
        <v>10500</v>
      </c>
      <c r="E44" s="6">
        <f t="shared" si="0"/>
        <v>10500</v>
      </c>
      <c r="F44" s="8">
        <f>+D44*18%</f>
        <v>1890</v>
      </c>
      <c r="G44" s="6">
        <f t="shared" si="1"/>
        <v>12390</v>
      </c>
    </row>
    <row r="45" spans="1:7">
      <c r="A45" s="7">
        <v>3</v>
      </c>
      <c r="B45" s="7" t="s">
        <v>26</v>
      </c>
      <c r="C45" s="7" t="s">
        <v>62</v>
      </c>
      <c r="D45" s="8">
        <v>500</v>
      </c>
      <c r="E45" s="6">
        <f t="shared" si="0"/>
        <v>1500</v>
      </c>
      <c r="F45" s="8">
        <v>0</v>
      </c>
      <c r="G45" s="6">
        <f t="shared" si="1"/>
        <v>1500</v>
      </c>
    </row>
    <row r="46" spans="1:7">
      <c r="A46" s="7">
        <v>1</v>
      </c>
      <c r="B46" s="14" t="s">
        <v>63</v>
      </c>
      <c r="C46" s="7" t="s">
        <v>64</v>
      </c>
      <c r="D46" s="8">
        <v>1311</v>
      </c>
      <c r="E46" s="6">
        <f t="shared" si="0"/>
        <v>1311</v>
      </c>
      <c r="F46" s="8">
        <v>0</v>
      </c>
      <c r="G46" s="6">
        <f t="shared" si="1"/>
        <v>1311</v>
      </c>
    </row>
    <row r="47" spans="1:7">
      <c r="A47" s="7">
        <v>3</v>
      </c>
      <c r="B47" s="14" t="s">
        <v>65</v>
      </c>
      <c r="C47" s="7" t="s">
        <v>66</v>
      </c>
      <c r="D47" s="8">
        <v>364.8</v>
      </c>
      <c r="E47" s="6">
        <f t="shared" si="0"/>
        <v>1094.4000000000001</v>
      </c>
      <c r="F47" s="8">
        <v>0</v>
      </c>
      <c r="G47" s="6">
        <f t="shared" si="1"/>
        <v>1094.4000000000001</v>
      </c>
    </row>
    <row r="48" spans="1:7">
      <c r="A48" s="7">
        <v>3</v>
      </c>
      <c r="B48" s="14" t="s">
        <v>68</v>
      </c>
      <c r="C48" s="7" t="s">
        <v>69</v>
      </c>
      <c r="D48" s="8">
        <v>1852.5</v>
      </c>
      <c r="E48" s="6">
        <f t="shared" si="0"/>
        <v>5557.5</v>
      </c>
      <c r="F48" s="8">
        <f>+D48*18%</f>
        <v>333.45</v>
      </c>
      <c r="G48" s="6">
        <f t="shared" si="1"/>
        <v>5890.95</v>
      </c>
    </row>
    <row r="49" spans="1:7">
      <c r="A49" s="7">
        <v>2</v>
      </c>
      <c r="B49" s="14" t="s">
        <v>68</v>
      </c>
      <c r="C49" s="7" t="s">
        <v>70</v>
      </c>
      <c r="D49" s="8">
        <v>2964</v>
      </c>
      <c r="E49" s="6">
        <f t="shared" si="0"/>
        <v>5928</v>
      </c>
      <c r="F49" s="8">
        <f>+D49*18%</f>
        <v>533.52</v>
      </c>
      <c r="G49" s="6">
        <f t="shared" si="1"/>
        <v>6461.52</v>
      </c>
    </row>
    <row r="50" spans="1:7">
      <c r="A50" s="7">
        <v>1</v>
      </c>
      <c r="B50" s="14" t="s">
        <v>67</v>
      </c>
      <c r="C50" s="7" t="s">
        <v>71</v>
      </c>
      <c r="D50" s="8">
        <v>8480</v>
      </c>
      <c r="E50" s="6">
        <f t="shared" si="0"/>
        <v>8480</v>
      </c>
      <c r="F50" s="8">
        <v>0</v>
      </c>
      <c r="G50" s="6">
        <f t="shared" si="1"/>
        <v>8480</v>
      </c>
    </row>
    <row r="51" spans="1:7">
      <c r="A51" s="7">
        <v>1</v>
      </c>
      <c r="B51" s="14" t="s">
        <v>72</v>
      </c>
      <c r="C51" s="7" t="s">
        <v>73</v>
      </c>
      <c r="D51" s="8">
        <v>3420</v>
      </c>
      <c r="E51" s="6">
        <f t="shared" si="0"/>
        <v>3420</v>
      </c>
      <c r="F51" s="8">
        <v>0</v>
      </c>
      <c r="G51" s="6">
        <f t="shared" si="1"/>
        <v>3420</v>
      </c>
    </row>
    <row r="52" spans="1:7">
      <c r="A52" s="7">
        <v>10</v>
      </c>
      <c r="B52" s="14" t="s">
        <v>74</v>
      </c>
      <c r="C52" s="7" t="s">
        <v>75</v>
      </c>
      <c r="D52" s="8">
        <v>300</v>
      </c>
      <c r="E52" s="6">
        <f t="shared" si="0"/>
        <v>3000</v>
      </c>
      <c r="F52" s="8">
        <v>0</v>
      </c>
      <c r="G52" s="6">
        <f t="shared" si="1"/>
        <v>3000</v>
      </c>
    </row>
    <row r="53" spans="1:7">
      <c r="A53" s="7">
        <v>3</v>
      </c>
      <c r="B53" s="14" t="s">
        <v>76</v>
      </c>
      <c r="C53" s="7" t="s">
        <v>77</v>
      </c>
      <c r="D53" s="8">
        <v>8550</v>
      </c>
      <c r="E53" s="6">
        <f t="shared" si="0"/>
        <v>25650</v>
      </c>
      <c r="F53" s="8">
        <v>0</v>
      </c>
      <c r="G53" s="6">
        <f t="shared" si="1"/>
        <v>25650</v>
      </c>
    </row>
    <row r="54" spans="1:7">
      <c r="A54" s="7">
        <v>6</v>
      </c>
      <c r="B54" s="14" t="s">
        <v>78</v>
      </c>
      <c r="C54" s="7" t="s">
        <v>79</v>
      </c>
      <c r="D54" s="8">
        <v>3705</v>
      </c>
      <c r="E54" s="6">
        <f t="shared" si="0"/>
        <v>22230</v>
      </c>
      <c r="F54" s="8">
        <v>0</v>
      </c>
      <c r="G54" s="6">
        <f t="shared" si="1"/>
        <v>22230</v>
      </c>
    </row>
    <row r="55" spans="1:7">
      <c r="A55" s="7">
        <v>2</v>
      </c>
      <c r="B55" s="14" t="s">
        <v>68</v>
      </c>
      <c r="C55" s="7" t="s">
        <v>80</v>
      </c>
      <c r="D55" s="8">
        <v>2223</v>
      </c>
      <c r="E55" s="6">
        <f t="shared" si="0"/>
        <v>4446</v>
      </c>
      <c r="F55" s="8">
        <f>+D55*18%</f>
        <v>400.14</v>
      </c>
      <c r="G55" s="6">
        <f t="shared" si="1"/>
        <v>4846.1400000000003</v>
      </c>
    </row>
    <row r="56" spans="1:7">
      <c r="A56" s="7">
        <v>1</v>
      </c>
      <c r="B56" s="14" t="s">
        <v>30</v>
      </c>
      <c r="C56" s="7" t="s">
        <v>81</v>
      </c>
      <c r="D56" s="8">
        <v>843.6</v>
      </c>
      <c r="E56" s="6">
        <f t="shared" si="0"/>
        <v>843.6</v>
      </c>
      <c r="F56" s="8">
        <f>+D56*18%</f>
        <v>151.84799999999998</v>
      </c>
      <c r="G56" s="6">
        <f t="shared" si="1"/>
        <v>995.44799999999998</v>
      </c>
    </row>
    <row r="57" spans="1:7">
      <c r="A57" s="7">
        <v>2</v>
      </c>
      <c r="B57" s="14" t="s">
        <v>31</v>
      </c>
      <c r="C57" s="7" t="s">
        <v>82</v>
      </c>
      <c r="D57" s="8">
        <v>2337</v>
      </c>
      <c r="E57" s="6">
        <f t="shared" si="0"/>
        <v>4674</v>
      </c>
      <c r="F57" s="8">
        <v>0</v>
      </c>
      <c r="G57" s="6">
        <f t="shared" si="1"/>
        <v>4674</v>
      </c>
    </row>
    <row r="58" spans="1:7">
      <c r="A58" s="7">
        <v>1</v>
      </c>
      <c r="B58" s="7" t="s">
        <v>83</v>
      </c>
      <c r="C58" s="7" t="s">
        <v>84</v>
      </c>
      <c r="D58" s="8">
        <v>250</v>
      </c>
      <c r="E58" s="6">
        <f t="shared" si="0"/>
        <v>250</v>
      </c>
      <c r="F58" s="8">
        <f>+D58*18%</f>
        <v>45</v>
      </c>
      <c r="G58" s="6">
        <f t="shared" si="1"/>
        <v>295</v>
      </c>
    </row>
    <row r="59" spans="1:7">
      <c r="A59" s="7">
        <v>1</v>
      </c>
      <c r="B59" s="7" t="s">
        <v>85</v>
      </c>
      <c r="C59" s="7" t="s">
        <v>86</v>
      </c>
      <c r="D59" s="8">
        <v>300</v>
      </c>
      <c r="E59" s="6">
        <f t="shared" si="0"/>
        <v>300</v>
      </c>
      <c r="F59" s="8">
        <f>+D59*18%</f>
        <v>54</v>
      </c>
      <c r="G59" s="6">
        <f t="shared" si="1"/>
        <v>354</v>
      </c>
    </row>
    <row r="60" spans="1:7">
      <c r="A60" s="10" t="s">
        <v>8</v>
      </c>
      <c r="B60" s="10"/>
      <c r="C60" s="10"/>
      <c r="D60" s="11"/>
      <c r="E60" s="11"/>
      <c r="F60" s="11"/>
      <c r="G60" s="31">
        <f>SUM(G10:G59)</f>
        <v>331910.94999999995</v>
      </c>
    </row>
  </sheetData>
  <sheetProtection password="A6CC" sheet="1" objects="1" scenarios="1"/>
  <mergeCells count="10">
    <mergeCell ref="B3:E3"/>
    <mergeCell ref="B4:E4"/>
    <mergeCell ref="B5:E5"/>
    <mergeCell ref="B6:E6"/>
    <mergeCell ref="A7:G7"/>
    <mergeCell ref="A8:A9"/>
    <mergeCell ref="B8:B9"/>
    <mergeCell ref="C8:C9"/>
    <mergeCell ref="D8:E8"/>
    <mergeCell ref="F8:G8"/>
  </mergeCells>
  <pageMargins left="0.31496062992125984" right="0.27559055118110237" top="0.22" bottom="0.19" header="0.17" footer="0.1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INVENTARIO DE COCINA</vt:lpstr>
      <vt:lpstr>'INVENTARIO DE COCINA'!Área_de_impresión</vt:lpstr>
      <vt:lpstr>'INVENTARIO DE COCINA'!Títulos_a_imprimir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YGABRIEL</cp:lastModifiedBy>
  <cp:lastPrinted>2023-10-13T14:10:33Z</cp:lastPrinted>
  <dcterms:created xsi:type="dcterms:W3CDTF">2023-03-16T22:59:53Z</dcterms:created>
  <dcterms:modified xsi:type="dcterms:W3CDTF">2023-11-08T20:56:57Z</dcterms:modified>
</cp:coreProperties>
</file>